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github\Black-Rockfish-California-2023\California black rockfish Post-STAR base models\Central\tables\"/>
    </mc:Choice>
  </mc:AlternateContent>
  <bookViews>
    <workbookView xWindow="0" yWindow="0" windowWidth="23040" windowHeight="9276"/>
  </bookViews>
  <sheets>
    <sheet name="b_SSB_ES central" sheetId="2" r:id="rId1"/>
    <sheet name="b_SSB_ES" sheetId="1" r:id="rId2"/>
  </sheets>
  <calcPr calcId="0"/>
</workbook>
</file>

<file path=xl/calcChain.xml><?xml version="1.0" encoding="utf-8"?>
<calcChain xmlns="http://schemas.openxmlformats.org/spreadsheetml/2006/main">
  <c r="D27" i="2" l="1"/>
  <c r="C27" i="2"/>
  <c r="B27" i="2"/>
  <c r="E26" i="2"/>
  <c r="D26" i="2"/>
  <c r="B26" i="2"/>
  <c r="D25" i="2"/>
  <c r="B25" i="2"/>
  <c r="D24" i="2"/>
  <c r="C24" i="2"/>
  <c r="B24" i="2"/>
  <c r="E23" i="2"/>
  <c r="D23" i="2"/>
  <c r="B23" i="2"/>
  <c r="D22" i="2"/>
  <c r="B22" i="2"/>
  <c r="D21" i="2"/>
  <c r="C21" i="2"/>
  <c r="B21" i="2"/>
  <c r="E20" i="2"/>
  <c r="D20" i="2"/>
  <c r="B20" i="2"/>
  <c r="D19" i="2"/>
  <c r="B19" i="2"/>
  <c r="D18" i="2"/>
  <c r="C18" i="2"/>
  <c r="B18" i="2"/>
  <c r="E17" i="2"/>
  <c r="D17" i="2"/>
  <c r="B17" i="2"/>
  <c r="Q13" i="2"/>
  <c r="P13" i="2"/>
  <c r="E27" i="2" s="1"/>
  <c r="K13" i="2"/>
  <c r="J13" i="2"/>
  <c r="Q12" i="2"/>
  <c r="P12" i="2"/>
  <c r="K12" i="2"/>
  <c r="J12" i="2"/>
  <c r="C26" i="2" s="1"/>
  <c r="Q11" i="2"/>
  <c r="P11" i="2"/>
  <c r="E25" i="2" s="1"/>
  <c r="K11" i="2"/>
  <c r="J11" i="2"/>
  <c r="C25" i="2" s="1"/>
  <c r="Q10" i="2"/>
  <c r="P10" i="2"/>
  <c r="E24" i="2" s="1"/>
  <c r="K10" i="2"/>
  <c r="J10" i="2"/>
  <c r="Q9" i="2"/>
  <c r="P9" i="2"/>
  <c r="K9" i="2"/>
  <c r="J9" i="2"/>
  <c r="C23" i="2" s="1"/>
  <c r="Q8" i="2"/>
  <c r="P8" i="2"/>
  <c r="E22" i="2" s="1"/>
  <c r="K8" i="2"/>
  <c r="J8" i="2"/>
  <c r="C22" i="2" s="1"/>
  <c r="Q7" i="2"/>
  <c r="P7" i="2"/>
  <c r="E21" i="2" s="1"/>
  <c r="K7" i="2"/>
  <c r="J7" i="2"/>
  <c r="Q6" i="2"/>
  <c r="P6" i="2"/>
  <c r="K6" i="2"/>
  <c r="J6" i="2"/>
  <c r="C20" i="2" s="1"/>
  <c r="Q5" i="2"/>
  <c r="P5" i="2"/>
  <c r="E19" i="2" s="1"/>
  <c r="K5" i="2"/>
  <c r="J5" i="2"/>
  <c r="C19" i="2" s="1"/>
  <c r="Q4" i="2"/>
  <c r="P4" i="2"/>
  <c r="E18" i="2" s="1"/>
  <c r="K4" i="2"/>
  <c r="J4" i="2"/>
  <c r="Q3" i="2"/>
  <c r="P3" i="2"/>
  <c r="K3" i="2"/>
  <c r="J3" i="2"/>
  <c r="C17" i="2" s="1"/>
  <c r="K2" i="2"/>
  <c r="J2" i="2"/>
</calcChain>
</file>

<file path=xl/sharedStrings.xml><?xml version="1.0" encoding="utf-8"?>
<sst xmlns="http://schemas.openxmlformats.org/spreadsheetml/2006/main" count="88" uniqueCount="60">
  <si>
    <t>Year</t>
  </si>
  <si>
    <t>Spawning Output</t>
  </si>
  <si>
    <t>Interval</t>
  </si>
  <si>
    <t>Fraction Unfished</t>
  </si>
  <si>
    <t>10â€“115</t>
  </si>
  <si>
    <t>0.0â€“0.3</t>
  </si>
  <si>
    <t>8â€“118</t>
  </si>
  <si>
    <t>0.0â€“0.4</t>
  </si>
  <si>
    <t>9â€“131</t>
  </si>
  <si>
    <t>11â€“151</t>
  </si>
  <si>
    <t>0.1â€“0.4</t>
  </si>
  <si>
    <t>13â€“173</t>
  </si>
  <si>
    <t>0.1â€“0.5</t>
  </si>
  <si>
    <t>18â€“195</t>
  </si>
  <si>
    <t>0.1â€“0.6</t>
  </si>
  <si>
    <t>23â€“213</t>
  </si>
  <si>
    <t>27â€“226</t>
  </si>
  <si>
    <t>0.1â€“0.7</t>
  </si>
  <si>
    <t>30â€“232</t>
  </si>
  <si>
    <t>32â€“235</t>
  </si>
  <si>
    <t>35â€“238</t>
  </si>
  <si>
    <t>from report file:</t>
  </si>
  <si>
    <t>SE</t>
  </si>
  <si>
    <t>low</t>
  </si>
  <si>
    <t>high</t>
  </si>
  <si>
    <t>SSB_Virgin</t>
  </si>
  <si>
    <t>142â€“536</t>
  </si>
  <si>
    <t>SSB_2013</t>
  </si>
  <si>
    <t>Bratio_2013</t>
  </si>
  <si>
    <t>149â€“556</t>
  </si>
  <si>
    <t>SSB_2014</t>
  </si>
  <si>
    <t>Bratio_2014</t>
  </si>
  <si>
    <t>154â€“579</t>
  </si>
  <si>
    <t>SSB_2015</t>
  </si>
  <si>
    <t>Bratio_2015</t>
  </si>
  <si>
    <t>153â€“597</t>
  </si>
  <si>
    <t>SSB_2016</t>
  </si>
  <si>
    <t>Bratio_2016</t>
  </si>
  <si>
    <t>162â€“624</t>
  </si>
  <si>
    <t>SSB_2017</t>
  </si>
  <si>
    <t>Bratio_2017</t>
  </si>
  <si>
    <t>174â€“648</t>
  </si>
  <si>
    <t>0.2â€“0.6</t>
  </si>
  <si>
    <t>SSB_2018</t>
  </si>
  <si>
    <t>Bratio_2018</t>
  </si>
  <si>
    <t>183â€“663</t>
  </si>
  <si>
    <t>SSB_2019</t>
  </si>
  <si>
    <t>Bratio_2019</t>
  </si>
  <si>
    <t>187â€“667</t>
  </si>
  <si>
    <t>SSB_2020</t>
  </si>
  <si>
    <t>Bratio_2020</t>
  </si>
  <si>
    <t>193â€“670</t>
  </si>
  <si>
    <t>SSB_2021</t>
  </si>
  <si>
    <t>Bratio_2021</t>
  </si>
  <si>
    <t>186â€“659</t>
  </si>
  <si>
    <t>SSB_2022</t>
  </si>
  <si>
    <t>Bratio_2022</t>
  </si>
  <si>
    <t>175â€“645</t>
  </si>
  <si>
    <t>SSB_2023</t>
  </si>
  <si>
    <t>Bratio_2023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</si>
</sst>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" fontId="0" fillId="0" borderId="0" xfId="0" applyNumberFormat="1"/>
    <xf numFmtId="2" fontId="0" fillId="0" borderId="0" xfId="0" applyNumberFormat="1"/>
    <xf numFmtId="0" fontId="18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1" fontId="18" fillId="0" borderId="0" xfId="0" applyNumberFormat="1" applyFont="1" applyAlignment="1">
      <alignment horizontal="center"/>
    </xf>
    <xf numFmtId="164" fontId="18" fillId="0" borderId="0" xfId="0" applyNumberFormat="1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workbookViewId="0">
      <selection activeCell="C30" sqref="C30"/>
    </sheetView>
  </sheetViews>
  <sheetFormatPr defaultRowHeight="14.4" x14ac:dyDescent="0.55000000000000004"/>
  <cols>
    <col min="2" max="2" width="14.26171875" bestFit="1" customWidth="1"/>
    <col min="4" max="4" width="14.578125" bestFit="1" customWidth="1"/>
    <col min="5" max="5" width="9.05078125" bestFit="1" customWidth="1"/>
    <col min="13" max="13" width="10.41796875" bestFit="1" customWidth="1"/>
  </cols>
  <sheetData>
    <row r="1" spans="1:17" x14ac:dyDescent="0.55000000000000004">
      <c r="G1" t="s">
        <v>21</v>
      </c>
      <c r="I1" t="s">
        <v>22</v>
      </c>
      <c r="J1" t="s">
        <v>23</v>
      </c>
      <c r="K1" t="s">
        <v>24</v>
      </c>
    </row>
    <row r="2" spans="1:17" x14ac:dyDescent="0.55000000000000004">
      <c r="A2" t="s">
        <v>0</v>
      </c>
      <c r="B2" t="s">
        <v>1</v>
      </c>
      <c r="C2" t="s">
        <v>2</v>
      </c>
      <c r="D2" t="s">
        <v>3</v>
      </c>
      <c r="E2" t="s">
        <v>2</v>
      </c>
      <c r="G2" t="s">
        <v>25</v>
      </c>
      <c r="H2" s="1">
        <v>1126.05</v>
      </c>
      <c r="I2">
        <v>118.053</v>
      </c>
      <c r="J2" s="1">
        <f>H2-1.96*I2</f>
        <v>894.66611999999998</v>
      </c>
      <c r="K2" s="1">
        <f>H2+1.96*I2</f>
        <v>1357.43388</v>
      </c>
      <c r="P2" t="s">
        <v>23</v>
      </c>
      <c r="Q2" t="s">
        <v>24</v>
      </c>
    </row>
    <row r="3" spans="1:17" x14ac:dyDescent="0.55000000000000004">
      <c r="A3">
        <v>2013</v>
      </c>
      <c r="B3">
        <v>339</v>
      </c>
      <c r="C3" t="s">
        <v>26</v>
      </c>
      <c r="D3">
        <v>0.3</v>
      </c>
      <c r="E3" t="s">
        <v>12</v>
      </c>
      <c r="G3" t="s">
        <v>27</v>
      </c>
      <c r="H3" s="1">
        <v>338.774</v>
      </c>
      <c r="I3">
        <v>100.539</v>
      </c>
      <c r="J3" s="1">
        <f t="shared" ref="J3:J13" si="0">H3-1.96*I3</f>
        <v>141.71755999999999</v>
      </c>
      <c r="K3" s="1">
        <f t="shared" ref="K3:K13" si="1">H3+1.96*I3</f>
        <v>535.83043999999995</v>
      </c>
      <c r="M3" t="s">
        <v>28</v>
      </c>
      <c r="N3">
        <v>0.30085200000000001</v>
      </c>
      <c r="O3">
        <v>8.8802800000000001E-2</v>
      </c>
      <c r="P3" s="2">
        <f>N3-1.96*O3</f>
        <v>0.126798512</v>
      </c>
      <c r="Q3" s="2">
        <f>N3+1.96*O3</f>
        <v>0.47490548799999999</v>
      </c>
    </row>
    <row r="4" spans="1:17" x14ac:dyDescent="0.55000000000000004">
      <c r="A4">
        <v>2014</v>
      </c>
      <c r="B4">
        <v>352</v>
      </c>
      <c r="C4" t="s">
        <v>29</v>
      </c>
      <c r="D4">
        <v>0.3</v>
      </c>
      <c r="E4" t="s">
        <v>12</v>
      </c>
      <c r="G4" t="s">
        <v>30</v>
      </c>
      <c r="H4" s="1">
        <v>352.19600000000003</v>
      </c>
      <c r="I4">
        <v>103.84099999999999</v>
      </c>
      <c r="J4" s="1">
        <f t="shared" si="0"/>
        <v>148.66764000000003</v>
      </c>
      <c r="K4" s="1">
        <f t="shared" si="1"/>
        <v>555.72436000000005</v>
      </c>
      <c r="M4" t="s">
        <v>31</v>
      </c>
      <c r="N4">
        <v>0.31277100000000002</v>
      </c>
      <c r="O4">
        <v>9.1579499999999994E-2</v>
      </c>
      <c r="P4" s="2">
        <f t="shared" ref="P4:P13" si="2">N4-1.96*O4</f>
        <v>0.13327518000000005</v>
      </c>
      <c r="Q4" s="2">
        <f t="shared" ref="Q4:Q13" si="3">N4+1.96*O4</f>
        <v>0.49226681999999999</v>
      </c>
    </row>
    <row r="5" spans="1:17" x14ac:dyDescent="0.55000000000000004">
      <c r="A5">
        <v>2015</v>
      </c>
      <c r="B5">
        <v>366</v>
      </c>
      <c r="C5" t="s">
        <v>32</v>
      </c>
      <c r="D5">
        <v>0.3</v>
      </c>
      <c r="E5" t="s">
        <v>12</v>
      </c>
      <c r="G5" t="s">
        <v>33</v>
      </c>
      <c r="H5" s="1">
        <v>366.41899999999998</v>
      </c>
      <c r="I5">
        <v>108.363</v>
      </c>
      <c r="J5" s="1">
        <f t="shared" si="0"/>
        <v>154.02751999999998</v>
      </c>
      <c r="K5" s="1">
        <f t="shared" si="1"/>
        <v>578.81047999999998</v>
      </c>
      <c r="M5" t="s">
        <v>34</v>
      </c>
      <c r="N5">
        <v>0.32540200000000002</v>
      </c>
      <c r="O5">
        <v>9.5429E-2</v>
      </c>
      <c r="P5" s="2">
        <f t="shared" si="2"/>
        <v>0.13836116000000004</v>
      </c>
      <c r="Q5" s="2">
        <f t="shared" si="3"/>
        <v>0.51244284000000007</v>
      </c>
    </row>
    <row r="6" spans="1:17" x14ac:dyDescent="0.55000000000000004">
      <c r="A6">
        <v>2016</v>
      </c>
      <c r="B6">
        <v>375</v>
      </c>
      <c r="C6" t="s">
        <v>35</v>
      </c>
      <c r="D6">
        <v>0.3</v>
      </c>
      <c r="E6" t="s">
        <v>12</v>
      </c>
      <c r="G6" t="s">
        <v>36</v>
      </c>
      <c r="H6" s="1">
        <v>375.45</v>
      </c>
      <c r="I6">
        <v>113.279</v>
      </c>
      <c r="J6" s="1">
        <f t="shared" si="0"/>
        <v>153.42316</v>
      </c>
      <c r="K6" s="1">
        <f t="shared" si="1"/>
        <v>597.47684000000004</v>
      </c>
      <c r="M6" t="s">
        <v>37</v>
      </c>
      <c r="N6">
        <v>0.333422</v>
      </c>
      <c r="O6">
        <v>9.95785E-2</v>
      </c>
      <c r="P6" s="2">
        <f t="shared" si="2"/>
        <v>0.13824813999999999</v>
      </c>
      <c r="Q6" s="2">
        <f t="shared" si="3"/>
        <v>0.52859586000000003</v>
      </c>
    </row>
    <row r="7" spans="1:17" x14ac:dyDescent="0.55000000000000004">
      <c r="A7">
        <v>2017</v>
      </c>
      <c r="B7">
        <v>393</v>
      </c>
      <c r="C7" t="s">
        <v>38</v>
      </c>
      <c r="D7">
        <v>0.3</v>
      </c>
      <c r="E7" t="s">
        <v>14</v>
      </c>
      <c r="G7" t="s">
        <v>39</v>
      </c>
      <c r="H7" s="1">
        <v>393.27699999999999</v>
      </c>
      <c r="I7">
        <v>117.81699999999999</v>
      </c>
      <c r="J7" s="1">
        <f t="shared" si="0"/>
        <v>162.35568000000001</v>
      </c>
      <c r="K7" s="1">
        <f t="shared" si="1"/>
        <v>624.19831999999997</v>
      </c>
      <c r="M7" t="s">
        <v>40</v>
      </c>
      <c r="N7">
        <v>0.34925299999999998</v>
      </c>
      <c r="O7">
        <v>0.10335900000000001</v>
      </c>
      <c r="P7" s="2">
        <f t="shared" si="2"/>
        <v>0.14666935999999997</v>
      </c>
      <c r="Q7" s="2">
        <f t="shared" si="3"/>
        <v>0.55183663999999999</v>
      </c>
    </row>
    <row r="8" spans="1:17" x14ac:dyDescent="0.55000000000000004">
      <c r="A8">
        <v>2018</v>
      </c>
      <c r="B8">
        <v>411</v>
      </c>
      <c r="C8" t="s">
        <v>41</v>
      </c>
      <c r="D8">
        <v>0.4</v>
      </c>
      <c r="E8" t="s">
        <v>42</v>
      </c>
      <c r="G8" t="s">
        <v>43</v>
      </c>
      <c r="H8" s="1">
        <v>410.94</v>
      </c>
      <c r="I8">
        <v>120.977</v>
      </c>
      <c r="J8" s="1">
        <f t="shared" si="0"/>
        <v>173.82507999999999</v>
      </c>
      <c r="K8" s="1">
        <f t="shared" si="1"/>
        <v>648.05492000000004</v>
      </c>
      <c r="M8" t="s">
        <v>44</v>
      </c>
      <c r="N8">
        <v>0.36493900000000001</v>
      </c>
      <c r="O8">
        <v>0.10580299999999999</v>
      </c>
      <c r="P8" s="2">
        <f t="shared" si="2"/>
        <v>0.15756512000000003</v>
      </c>
      <c r="Q8" s="2">
        <f t="shared" si="3"/>
        <v>0.57231288000000002</v>
      </c>
    </row>
    <row r="9" spans="1:17" x14ac:dyDescent="0.55000000000000004">
      <c r="A9">
        <v>2019</v>
      </c>
      <c r="B9">
        <v>423</v>
      </c>
      <c r="C9" t="s">
        <v>45</v>
      </c>
      <c r="D9">
        <v>0.4</v>
      </c>
      <c r="E9" t="s">
        <v>42</v>
      </c>
      <c r="G9" t="s">
        <v>46</v>
      </c>
      <c r="H9" s="1">
        <v>423.42500000000001</v>
      </c>
      <c r="I9">
        <v>122.434</v>
      </c>
      <c r="J9" s="1">
        <f t="shared" si="0"/>
        <v>183.45436000000001</v>
      </c>
      <c r="K9" s="1">
        <f t="shared" si="1"/>
        <v>663.39563999999996</v>
      </c>
      <c r="M9" t="s">
        <v>47</v>
      </c>
      <c r="N9">
        <v>0.376027</v>
      </c>
      <c r="O9">
        <v>0.106637</v>
      </c>
      <c r="P9" s="2">
        <f t="shared" si="2"/>
        <v>0.16701848000000002</v>
      </c>
      <c r="Q9" s="2">
        <f t="shared" si="3"/>
        <v>0.58503551999999992</v>
      </c>
    </row>
    <row r="10" spans="1:17" x14ac:dyDescent="0.55000000000000004">
      <c r="A10">
        <v>2020</v>
      </c>
      <c r="B10">
        <v>427</v>
      </c>
      <c r="C10" t="s">
        <v>48</v>
      </c>
      <c r="D10">
        <v>0.4</v>
      </c>
      <c r="E10" t="s">
        <v>42</v>
      </c>
      <c r="G10" t="s">
        <v>49</v>
      </c>
      <c r="H10" s="1">
        <v>427.23</v>
      </c>
      <c r="I10">
        <v>122.45099999999999</v>
      </c>
      <c r="J10" s="1">
        <f t="shared" si="0"/>
        <v>187.22604000000004</v>
      </c>
      <c r="K10" s="1">
        <f t="shared" si="1"/>
        <v>667.23396000000002</v>
      </c>
      <c r="M10" t="s">
        <v>50</v>
      </c>
      <c r="N10">
        <v>0.37940499999999999</v>
      </c>
      <c r="O10">
        <v>0.10614899999999999</v>
      </c>
      <c r="P10" s="2">
        <f t="shared" si="2"/>
        <v>0.17135296</v>
      </c>
      <c r="Q10" s="2">
        <f t="shared" si="3"/>
        <v>0.58745703999999999</v>
      </c>
    </row>
    <row r="11" spans="1:17" x14ac:dyDescent="0.55000000000000004">
      <c r="A11">
        <v>2021</v>
      </c>
      <c r="B11">
        <v>431</v>
      </c>
      <c r="C11" t="s">
        <v>51</v>
      </c>
      <c r="D11">
        <v>0.4</v>
      </c>
      <c r="E11" t="s">
        <v>42</v>
      </c>
      <c r="G11" t="s">
        <v>52</v>
      </c>
      <c r="H11" s="1">
        <v>431.48899999999998</v>
      </c>
      <c r="I11">
        <v>121.643</v>
      </c>
      <c r="J11" s="1">
        <f t="shared" si="0"/>
        <v>193.06871999999998</v>
      </c>
      <c r="K11" s="1">
        <f t="shared" si="1"/>
        <v>669.90927999999997</v>
      </c>
      <c r="M11" t="s">
        <v>53</v>
      </c>
      <c r="N11">
        <v>0.38318799999999997</v>
      </c>
      <c r="O11">
        <v>0.104959</v>
      </c>
      <c r="P11" s="2">
        <f t="shared" si="2"/>
        <v>0.17746835999999999</v>
      </c>
      <c r="Q11" s="2">
        <f t="shared" si="3"/>
        <v>0.58890763999999995</v>
      </c>
    </row>
    <row r="12" spans="1:17" x14ac:dyDescent="0.55000000000000004">
      <c r="A12">
        <v>2022</v>
      </c>
      <c r="B12">
        <v>423</v>
      </c>
      <c r="C12" t="s">
        <v>54</v>
      </c>
      <c r="D12">
        <v>0.4</v>
      </c>
      <c r="E12" t="s">
        <v>42</v>
      </c>
      <c r="G12" t="s">
        <v>55</v>
      </c>
      <c r="H12" s="1">
        <v>422.91699999999997</v>
      </c>
      <c r="I12">
        <v>120.628</v>
      </c>
      <c r="J12" s="1">
        <f t="shared" si="0"/>
        <v>186.48611999999997</v>
      </c>
      <c r="K12" s="1">
        <f t="shared" si="1"/>
        <v>659.34788000000003</v>
      </c>
      <c r="M12" t="s">
        <v>56</v>
      </c>
      <c r="N12">
        <v>0.37557499999999999</v>
      </c>
      <c r="O12">
        <v>0.10365199999999999</v>
      </c>
      <c r="P12" s="2">
        <f t="shared" si="2"/>
        <v>0.17241708</v>
      </c>
      <c r="Q12" s="2">
        <f t="shared" si="3"/>
        <v>0.57873291999999998</v>
      </c>
    </row>
    <row r="13" spans="1:17" x14ac:dyDescent="0.55000000000000004">
      <c r="A13">
        <v>2023</v>
      </c>
      <c r="B13">
        <v>410</v>
      </c>
      <c r="C13" t="s">
        <v>57</v>
      </c>
      <c r="D13">
        <v>0.4</v>
      </c>
      <c r="E13" t="s">
        <v>42</v>
      </c>
      <c r="G13" t="s">
        <v>58</v>
      </c>
      <c r="H13" s="1">
        <v>410.22300000000001</v>
      </c>
      <c r="I13">
        <v>119.971</v>
      </c>
      <c r="J13" s="1">
        <f t="shared" si="0"/>
        <v>175.07984000000002</v>
      </c>
      <c r="K13" s="1">
        <f t="shared" si="1"/>
        <v>645.36616000000004</v>
      </c>
      <c r="M13" t="s">
        <v>59</v>
      </c>
      <c r="N13">
        <v>0.36430200000000001</v>
      </c>
      <c r="O13">
        <v>0.10278900000000001</v>
      </c>
      <c r="P13" s="2">
        <f t="shared" si="2"/>
        <v>0.16283556000000002</v>
      </c>
      <c r="Q13" s="2">
        <f t="shared" si="3"/>
        <v>0.56576844000000004</v>
      </c>
    </row>
    <row r="16" spans="1:17" x14ac:dyDescent="0.55000000000000004">
      <c r="A16" s="3" t="s">
        <v>0</v>
      </c>
      <c r="B16" s="3" t="s">
        <v>1</v>
      </c>
      <c r="C16" s="3" t="s">
        <v>2</v>
      </c>
      <c r="D16" s="3" t="s">
        <v>3</v>
      </c>
      <c r="E16" s="3" t="s">
        <v>2</v>
      </c>
    </row>
    <row r="17" spans="1:5" x14ac:dyDescent="0.55000000000000004">
      <c r="A17" s="4">
        <v>2013</v>
      </c>
      <c r="B17" s="5">
        <f>H3</f>
        <v>338.774</v>
      </c>
      <c r="C17" s="4" t="str">
        <f>CONCATENATE(ROUND(J3,0)," - ",ROUND(K3,0))</f>
        <v>142 - 536</v>
      </c>
      <c r="D17" s="6">
        <f>N3</f>
        <v>0.30085200000000001</v>
      </c>
      <c r="E17" s="4" t="str">
        <f>CONCATENATE(ROUND(P3,2)," - ",ROUND(Q3,2))</f>
        <v>0.13 - 0.47</v>
      </c>
    </row>
    <row r="18" spans="1:5" x14ac:dyDescent="0.55000000000000004">
      <c r="A18" s="4">
        <v>2014</v>
      </c>
      <c r="B18" s="5">
        <f t="shared" ref="B18:B27" si="4">H4</f>
        <v>352.19600000000003</v>
      </c>
      <c r="C18" s="4" t="str">
        <f t="shared" ref="C18:C27" si="5">CONCATENATE(ROUND(J4,0)," - ",ROUND(K4,0))</f>
        <v>149 - 556</v>
      </c>
      <c r="D18" s="6">
        <f t="shared" ref="D18:D27" si="6">N4</f>
        <v>0.31277100000000002</v>
      </c>
      <c r="E18" s="4" t="str">
        <f t="shared" ref="E18:E27" si="7">CONCATENATE(ROUND(P4,2)," - ",ROUND(Q4,2))</f>
        <v>0.13 - 0.49</v>
      </c>
    </row>
    <row r="19" spans="1:5" x14ac:dyDescent="0.55000000000000004">
      <c r="A19" s="4">
        <v>2015</v>
      </c>
      <c r="B19" s="5">
        <f t="shared" si="4"/>
        <v>366.41899999999998</v>
      </c>
      <c r="C19" s="4" t="str">
        <f t="shared" si="5"/>
        <v>154 - 579</v>
      </c>
      <c r="D19" s="6">
        <f t="shared" si="6"/>
        <v>0.32540200000000002</v>
      </c>
      <c r="E19" s="4" t="str">
        <f t="shared" si="7"/>
        <v>0.14 - 0.51</v>
      </c>
    </row>
    <row r="20" spans="1:5" x14ac:dyDescent="0.55000000000000004">
      <c r="A20" s="4">
        <v>2016</v>
      </c>
      <c r="B20" s="5">
        <f t="shared" si="4"/>
        <v>375.45</v>
      </c>
      <c r="C20" s="4" t="str">
        <f t="shared" si="5"/>
        <v>153 - 597</v>
      </c>
      <c r="D20" s="6">
        <f t="shared" si="6"/>
        <v>0.333422</v>
      </c>
      <c r="E20" s="4" t="str">
        <f t="shared" si="7"/>
        <v>0.14 - 0.53</v>
      </c>
    </row>
    <row r="21" spans="1:5" x14ac:dyDescent="0.55000000000000004">
      <c r="A21" s="4">
        <v>2017</v>
      </c>
      <c r="B21" s="5">
        <f t="shared" si="4"/>
        <v>393.27699999999999</v>
      </c>
      <c r="C21" s="4" t="str">
        <f t="shared" si="5"/>
        <v>162 - 624</v>
      </c>
      <c r="D21" s="6">
        <f t="shared" si="6"/>
        <v>0.34925299999999998</v>
      </c>
      <c r="E21" s="4" t="str">
        <f t="shared" si="7"/>
        <v>0.15 - 0.55</v>
      </c>
    </row>
    <row r="22" spans="1:5" x14ac:dyDescent="0.55000000000000004">
      <c r="A22" s="4">
        <v>2018</v>
      </c>
      <c r="B22" s="5">
        <f t="shared" si="4"/>
        <v>410.94</v>
      </c>
      <c r="C22" s="4" t="str">
        <f t="shared" si="5"/>
        <v>174 - 648</v>
      </c>
      <c r="D22" s="6">
        <f t="shared" si="6"/>
        <v>0.36493900000000001</v>
      </c>
      <c r="E22" s="4" t="str">
        <f t="shared" si="7"/>
        <v>0.16 - 0.57</v>
      </c>
    </row>
    <row r="23" spans="1:5" x14ac:dyDescent="0.55000000000000004">
      <c r="A23" s="4">
        <v>2019</v>
      </c>
      <c r="B23" s="5">
        <f t="shared" si="4"/>
        <v>423.42500000000001</v>
      </c>
      <c r="C23" s="4" t="str">
        <f t="shared" si="5"/>
        <v>183 - 663</v>
      </c>
      <c r="D23" s="6">
        <f t="shared" si="6"/>
        <v>0.376027</v>
      </c>
      <c r="E23" s="4" t="str">
        <f t="shared" si="7"/>
        <v>0.17 - 0.59</v>
      </c>
    </row>
    <row r="24" spans="1:5" x14ac:dyDescent="0.55000000000000004">
      <c r="A24" s="4">
        <v>2020</v>
      </c>
      <c r="B24" s="5">
        <f t="shared" si="4"/>
        <v>427.23</v>
      </c>
      <c r="C24" s="4" t="str">
        <f t="shared" si="5"/>
        <v>187 - 667</v>
      </c>
      <c r="D24" s="6">
        <f t="shared" si="6"/>
        <v>0.37940499999999999</v>
      </c>
      <c r="E24" s="4" t="str">
        <f t="shared" si="7"/>
        <v>0.17 - 0.59</v>
      </c>
    </row>
    <row r="25" spans="1:5" x14ac:dyDescent="0.55000000000000004">
      <c r="A25" s="4">
        <v>2021</v>
      </c>
      <c r="B25" s="5">
        <f t="shared" si="4"/>
        <v>431.48899999999998</v>
      </c>
      <c r="C25" s="4" t="str">
        <f t="shared" si="5"/>
        <v>193 - 670</v>
      </c>
      <c r="D25" s="6">
        <f t="shared" si="6"/>
        <v>0.38318799999999997</v>
      </c>
      <c r="E25" s="4" t="str">
        <f t="shared" si="7"/>
        <v>0.18 - 0.59</v>
      </c>
    </row>
    <row r="26" spans="1:5" x14ac:dyDescent="0.55000000000000004">
      <c r="A26" s="4">
        <v>2022</v>
      </c>
      <c r="B26" s="5">
        <f t="shared" si="4"/>
        <v>422.91699999999997</v>
      </c>
      <c r="C26" s="4" t="str">
        <f t="shared" si="5"/>
        <v>186 - 659</v>
      </c>
      <c r="D26" s="6">
        <f t="shared" si="6"/>
        <v>0.37557499999999999</v>
      </c>
      <c r="E26" s="4" t="str">
        <f t="shared" si="7"/>
        <v>0.17 - 0.58</v>
      </c>
    </row>
    <row r="27" spans="1:5" x14ac:dyDescent="0.55000000000000004">
      <c r="A27" s="4">
        <v>2023</v>
      </c>
      <c r="B27" s="5">
        <f t="shared" si="4"/>
        <v>410.22300000000001</v>
      </c>
      <c r="C27" s="4" t="str">
        <f t="shared" si="5"/>
        <v>175 - 645</v>
      </c>
      <c r="D27" s="6">
        <f t="shared" si="6"/>
        <v>0.36430200000000001</v>
      </c>
      <c r="E27" s="4" t="str">
        <f t="shared" si="7"/>
        <v>0.16 - 0.57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/>
  </sheetViews>
  <sheetFormatPr defaultRowHeight="14.4" x14ac:dyDescent="0.55000000000000004"/>
  <sheetData>
    <row r="1" spans="1:5" x14ac:dyDescent="0.55000000000000004">
      <c r="A1" t="s">
        <v>0</v>
      </c>
      <c r="B1" t="s">
        <v>1</v>
      </c>
      <c r="C1" t="s">
        <v>2</v>
      </c>
      <c r="D1" t="s">
        <v>3</v>
      </c>
      <c r="E1" t="s">
        <v>2</v>
      </c>
    </row>
    <row r="2" spans="1:5" x14ac:dyDescent="0.55000000000000004">
      <c r="A2">
        <v>2013</v>
      </c>
      <c r="B2">
        <v>63</v>
      </c>
      <c r="C2" t="s">
        <v>4</v>
      </c>
      <c r="D2">
        <v>0.2</v>
      </c>
      <c r="E2" t="s">
        <v>5</v>
      </c>
    </row>
    <row r="3" spans="1:5" x14ac:dyDescent="0.55000000000000004">
      <c r="A3">
        <v>2014</v>
      </c>
      <c r="B3">
        <v>63</v>
      </c>
      <c r="C3" t="s">
        <v>6</v>
      </c>
      <c r="D3">
        <v>0.2</v>
      </c>
      <c r="E3" t="s">
        <v>7</v>
      </c>
    </row>
    <row r="4" spans="1:5" x14ac:dyDescent="0.55000000000000004">
      <c r="A4">
        <v>2015</v>
      </c>
      <c r="B4">
        <v>70</v>
      </c>
      <c r="C4" t="s">
        <v>8</v>
      </c>
      <c r="D4">
        <v>0.2</v>
      </c>
      <c r="E4" t="s">
        <v>7</v>
      </c>
    </row>
    <row r="5" spans="1:5" x14ac:dyDescent="0.55000000000000004">
      <c r="A5">
        <v>2016</v>
      </c>
      <c r="B5">
        <v>81</v>
      </c>
      <c r="C5" t="s">
        <v>9</v>
      </c>
      <c r="D5">
        <v>0.2</v>
      </c>
      <c r="E5" t="s">
        <v>10</v>
      </c>
    </row>
    <row r="6" spans="1:5" x14ac:dyDescent="0.55000000000000004">
      <c r="A6">
        <v>2017</v>
      </c>
      <c r="B6">
        <v>93</v>
      </c>
      <c r="C6" t="s">
        <v>11</v>
      </c>
      <c r="D6">
        <v>0.3</v>
      </c>
      <c r="E6" t="s">
        <v>12</v>
      </c>
    </row>
    <row r="7" spans="1:5" x14ac:dyDescent="0.55000000000000004">
      <c r="A7">
        <v>2018</v>
      </c>
      <c r="B7">
        <v>107</v>
      </c>
      <c r="C7" t="s">
        <v>13</v>
      </c>
      <c r="D7">
        <v>0.3</v>
      </c>
      <c r="E7" t="s">
        <v>14</v>
      </c>
    </row>
    <row r="8" spans="1:5" x14ac:dyDescent="0.55000000000000004">
      <c r="A8">
        <v>2019</v>
      </c>
      <c r="B8">
        <v>118</v>
      </c>
      <c r="C8" t="s">
        <v>15</v>
      </c>
      <c r="D8">
        <v>0.4</v>
      </c>
      <c r="E8" t="s">
        <v>14</v>
      </c>
    </row>
    <row r="9" spans="1:5" x14ac:dyDescent="0.55000000000000004">
      <c r="A9">
        <v>2020</v>
      </c>
      <c r="B9">
        <v>126</v>
      </c>
      <c r="C9" t="s">
        <v>16</v>
      </c>
      <c r="D9">
        <v>0.4</v>
      </c>
      <c r="E9" t="s">
        <v>17</v>
      </c>
    </row>
    <row r="10" spans="1:5" x14ac:dyDescent="0.55000000000000004">
      <c r="A10">
        <v>2021</v>
      </c>
      <c r="B10">
        <v>131</v>
      </c>
      <c r="C10" t="s">
        <v>18</v>
      </c>
      <c r="D10">
        <v>0.4</v>
      </c>
      <c r="E10" t="s">
        <v>17</v>
      </c>
    </row>
    <row r="11" spans="1:5" x14ac:dyDescent="0.55000000000000004">
      <c r="A11">
        <v>2022</v>
      </c>
      <c r="B11">
        <v>134</v>
      </c>
      <c r="C11" t="s">
        <v>19</v>
      </c>
      <c r="D11">
        <v>0.4</v>
      </c>
      <c r="E11" t="s">
        <v>17</v>
      </c>
    </row>
    <row r="12" spans="1:5" x14ac:dyDescent="0.55000000000000004">
      <c r="A12">
        <v>2023</v>
      </c>
      <c r="B12">
        <v>136</v>
      </c>
      <c r="C12" t="s">
        <v>20</v>
      </c>
      <c r="D12">
        <v>0.4</v>
      </c>
      <c r="E1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b_SSB_ES central</vt:lpstr>
      <vt:lpstr>b_SSB_ES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Dick</dc:creator>
  <cp:lastModifiedBy>Edward Dick</cp:lastModifiedBy>
  <dcterms:created xsi:type="dcterms:W3CDTF">2023-08-11T13:30:54Z</dcterms:created>
  <dcterms:modified xsi:type="dcterms:W3CDTF">2023-08-11T13:30:54Z</dcterms:modified>
</cp:coreProperties>
</file>